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<sst xmlns="http://schemas.openxmlformats.org/spreadsheetml/2006/main" count="279" uniqueCount="154">
  <si>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</si>
  <si>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</si>
  <si>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</si>
  <si>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</si>
  <si>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</si>
  <si>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</si>
  <si>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</si>
  <si>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</si>
  <si>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</si>
  <si>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</si>
  <si>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</si>
  <si>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</si>
  <si>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</si>
  <si>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</si>
  <si>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</si>
  <si>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</si>
  <si>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</si>
  <si>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</si>
  <si>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</si>
  <si>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</si>
  <si>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</si>
  <si>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</si>
  <si>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</si>
  <si>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</si>
  <si>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</si>
  <si>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</si>
  <si>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</si>
  <si>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</si>
  <si>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</si>
  <si>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</si>
  <si>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</si>
  <si>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</si>
  <si>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</si>
  <si>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</si>
  <si>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</si>
  <si>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</si>
  <si>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</si>
  <si>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</si>
  <si>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</si>
  <si>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</si>
  <si>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</si>
  <si>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</si>
  <si>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</si>
  <si>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</si>
  <si>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</si>
  <si>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</si>
  <si>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</si>
  <si>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</si>
  <si>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</si>
  <si>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</si>
  <si>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</si>
  <si>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</si>
  <si>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</si>
  <si>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</si>
  <si>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</si>
  <si>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</si>
  <si>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</si>
  <si>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</si>
  <si>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</si>
  <si>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</si>
  <si>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</si>
  <si>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36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</si>
  <si>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</si>
  <si>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</si>
  <si>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</si>
  <si>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</si>
  <si>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</si>
  <si>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</si>
  <si>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</si>
  <si>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</si>
  <si>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</si>
  <si>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</si>
  <si>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</si>
  <si>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</si>
  <si>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</si>
  <si>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36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</si>
  <si>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</si>
  <si>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</si>
  <si>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</si>
  <si>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</si>
  <si>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</si>
  <si>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</si>
  <si>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</si>
  <si>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</si>
  <si>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</si>
  <si>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</si>
  <si>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</si>
  <si>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</si>
  <si>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</si>
  <si>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</si>
  <si>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</si>
  <si>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</si>
  <si>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</si>
  <si>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</si>
  <si>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</si>
  <si>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</si>
  <si>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</si>
  <si>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</si>
  <si>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</si>
  <si>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</si>
  <si>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</si>
  <si>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Демонтаж оконных коробок с отбивкой штукатурки в откосах (в одном подъезде)</t>
  </si>
  <si>
    <t xml:space="preserve">Установка в подъездах пластиковых окон           двухстворчатых площадью проема до 2 м2          (створки - одна глухая и одна поворотная) </t>
  </si>
  <si>
    <t xml:space="preserve">Выравнивание штукатурки откосов толщиной слоя до 15 мм сухой растворной смесью  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</si>
  <si>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</si>
  <si>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</si>
  <si>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</si>
  <si>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</si>
  <si>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</si>
  <si>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</si>
  <si>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</si>
  <si>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</si>
  <si>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</si>
  <si>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</si>
  <si>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</si>
  <si>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</si>
  <si>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</si>
  <si>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</si>
  <si>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</si>
  <si>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</si>
  <si>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</si>
  <si>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</si>
  <si>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</si>
  <si>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</si>
  <si>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</si>
  <si>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</si>
  <si>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</si>
  <si>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</si>
  <si>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</si>
  <si>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</si>
  <si>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</si>
  <si>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</si>
  <si>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</si>
  <si>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</si>
  <si>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</si>
  <si>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</si>
  <si>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</si>
  <si>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</si>
  <si>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</si>
  <si>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</si>
  <si>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</si>
  <si>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</si>
  <si>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</si>
  <si>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</si>
  <si>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</si>
  <si>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</si>
  <si>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</si>
  <si>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</si>
  <si>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</si>
  <si>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</si>
  <si>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</si>
  <si>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Консервация и расконсервация поливочной системы</t>
  </si>
  <si>
    <t>Окраска металлических урн</t>
  </si>
  <si>
    <t>Ремонт отмостки: замена покрытия из асфальтобетона толщиной 40 мм при разборке покрытий вручную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</si>
</sst>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172" fontId="6" fillId="0" borderId="12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1" fontId="4" fillId="32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8" t="s">
        <v>60</v>
      </c>
      <c r="B1" s="58"/>
      <c r="C1" s="58"/>
      <c r="D1" s="58"/>
      <c r="E1" s="58"/>
    </row>
    <row r="2" spans="1:5" ht="7.5" customHeight="1">
      <c r="A2" s="1"/>
      <c r="B2" s="1"/>
      <c r="C2" s="1"/>
      <c r="D2" s="1"/>
      <c r="E2" s="1"/>
    </row>
    <row r="3" spans="1:5" ht="14.25">
      <c r="A3" s="59" t="s">
        <v>61</v>
      </c>
      <c r="B3" s="59"/>
      <c r="C3" s="59"/>
      <c r="D3" s="59"/>
      <c r="E3" s="59"/>
    </row>
    <row r="4" spans="1:5" ht="14.25">
      <c r="A4" s="60" t="s">
        <v>0</v>
      </c>
      <c r="B4" s="60"/>
      <c r="C4" s="60"/>
      <c r="D4" s="60"/>
      <c r="E4" s="60"/>
    </row>
    <row r="5" spans="1:5" ht="14.25">
      <c r="A5" s="2" t="s">
        <v>1</v>
      </c>
      <c r="B5" s="2" t="s">
        <v>2</v>
      </c>
      <c r="C5" s="2" t="s">
        <v>3</v>
      </c>
      <c r="D5" s="61" t="s">
        <v>4</v>
      </c>
      <c r="E5" s="62"/>
    </row>
    <row r="6" spans="1:5" ht="15">
      <c r="A6" s="3" t="s">
        <v>5</v>
      </c>
      <c r="B6" s="4" t="s">
        <v>6</v>
      </c>
      <c r="C6" s="5" t="s">
        <v>7</v>
      </c>
      <c r="D6" s="67">
        <v>43466</v>
      </c>
      <c r="E6" s="68"/>
    </row>
    <row r="7" spans="1:5" ht="15">
      <c r="A7" s="3" t="s">
        <v>8</v>
      </c>
      <c r="B7" s="4" t="s">
        <v>9</v>
      </c>
      <c r="C7" s="5" t="s">
        <v>7</v>
      </c>
      <c r="D7" s="63" t="s">
        <v>58</v>
      </c>
      <c r="E7" s="64"/>
    </row>
    <row r="8" spans="1:5" ht="15">
      <c r="A8" s="8" t="s">
        <v>10</v>
      </c>
      <c r="B8" s="7" t="s">
        <v>11</v>
      </c>
      <c r="C8" s="9" t="s">
        <v>12</v>
      </c>
      <c r="D8" s="69">
        <f>5619*12*4.07</f>
        <v>274431.96</v>
      </c>
      <c r="E8" s="7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5619*12*1.55</f>
        <v>104513.40000000001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5619*12*0.12</f>
        <v>8091.36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5619*12*1.1</f>
        <v>74170.8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5619*12*0.73</f>
        <v>49222.44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5619*12*0.57</f>
        <v>38433.96</v>
      </c>
    </row>
    <row r="15" spans="1:5" ht="15">
      <c r="A15" s="3" t="s">
        <v>13</v>
      </c>
      <c r="B15" s="4" t="s">
        <v>6</v>
      </c>
      <c r="C15" s="5" t="s">
        <v>7</v>
      </c>
      <c r="D15" s="67">
        <v>43466</v>
      </c>
      <c r="E15" s="68"/>
    </row>
    <row r="16" spans="1:5" ht="45" customHeight="1">
      <c r="A16" s="3" t="s">
        <v>14</v>
      </c>
      <c r="B16" s="4" t="s">
        <v>9</v>
      </c>
      <c r="C16" s="5" t="s">
        <v>7</v>
      </c>
      <c r="D16" s="63" t="s">
        <v>57</v>
      </c>
      <c r="E16" s="64"/>
    </row>
    <row r="17" spans="1:5" ht="15">
      <c r="A17" s="8" t="s">
        <v>15</v>
      </c>
      <c r="B17" s="7" t="s">
        <v>11</v>
      </c>
      <c r="C17" s="9" t="s">
        <v>12</v>
      </c>
      <c r="D17" s="65">
        <f>SUM(E19:E24)</f>
        <v>259597.8</v>
      </c>
      <c r="E17" s="6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5619*12*0.9</f>
        <v>60685.200000000004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5619*12*1.79</f>
        <v>120696.12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5619*12*0.44</f>
        <v>29668.32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5619*12*0.09</f>
        <v>6068.5199999999995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5619*12*0.57</f>
        <v>38433.96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5619*12*0.06</f>
        <v>4045.68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324328.68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5619*12*0.62</f>
        <v>41805.36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5619*12*4.19</f>
        <v>282523.32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858358.44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80" zoomScaleNormal="80" zoomScaleSheetLayoutView="80" zoomScalePageLayoutView="0" workbookViewId="0" topLeftCell="A43">
      <selection activeCell="F49" sqref="F49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1" t="s">
        <v>113</v>
      </c>
      <c r="B1" s="71"/>
      <c r="C1" s="71"/>
      <c r="D1" s="71"/>
      <c r="E1" s="71"/>
      <c r="F1" s="71"/>
    </row>
    <row r="2" spans="1:6" ht="15">
      <c r="A2" s="71" t="s">
        <v>62</v>
      </c>
      <c r="B2" s="71"/>
      <c r="C2" s="71"/>
      <c r="D2" s="71"/>
      <c r="E2" s="71"/>
      <c r="F2" s="71"/>
    </row>
    <row r="3" spans="1:6" ht="15">
      <c r="A3" s="71" t="s">
        <v>63</v>
      </c>
      <c r="B3" s="71"/>
      <c r="C3" s="71"/>
      <c r="D3" s="71"/>
      <c r="E3" s="71"/>
      <c r="F3" s="71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114</v>
      </c>
      <c r="B8" s="23">
        <v>5619</v>
      </c>
      <c r="C8" s="55">
        <v>12</v>
      </c>
      <c r="D8" s="24" t="s">
        <v>71</v>
      </c>
      <c r="E8" s="25">
        <f>E9+E10+E21+E24+E46</f>
        <v>10.537512345019875</v>
      </c>
      <c r="F8" s="26">
        <f>F9+F10+F21+F24+F46</f>
        <v>710523.3824000001</v>
      </c>
    </row>
    <row r="9" spans="1:6" s="29" customFormat="1" ht="19.5" customHeight="1" outlineLevel="1">
      <c r="A9" s="42" t="s">
        <v>115</v>
      </c>
      <c r="B9" s="48">
        <f>B8</f>
        <v>5619</v>
      </c>
      <c r="C9" s="45">
        <v>12</v>
      </c>
      <c r="D9" s="46" t="s">
        <v>7</v>
      </c>
      <c r="E9" s="47">
        <v>1.33</v>
      </c>
      <c r="F9" s="49">
        <f>B9*C9*E9</f>
        <v>89679.24</v>
      </c>
    </row>
    <row r="10" spans="1:6" s="29" customFormat="1" ht="46.5" customHeight="1" outlineLevel="1">
      <c r="A10" s="42" t="s">
        <v>116</v>
      </c>
      <c r="B10" s="48">
        <f>B8</f>
        <v>5619</v>
      </c>
      <c r="C10" s="45" t="s">
        <v>7</v>
      </c>
      <c r="D10" s="46" t="s">
        <v>7</v>
      </c>
      <c r="E10" s="47">
        <f>F10/B10/12</f>
        <v>3.254881713828084</v>
      </c>
      <c r="F10" s="49">
        <f>SUM(F11:F20)</f>
        <v>219470.16420000003</v>
      </c>
    </row>
    <row r="11" spans="1:6" s="29" customFormat="1" ht="19.5" customHeight="1" outlineLevel="2">
      <c r="A11" s="43" t="s">
        <v>117</v>
      </c>
      <c r="B11" s="48">
        <v>1868.4</v>
      </c>
      <c r="C11" s="45">
        <v>72</v>
      </c>
      <c r="D11" s="46" t="s">
        <v>71</v>
      </c>
      <c r="E11" s="47">
        <v>0.37</v>
      </c>
      <c r="F11" s="49">
        <f>B11*C11*E11</f>
        <v>49774.17600000001</v>
      </c>
    </row>
    <row r="12" spans="1:6" s="29" customFormat="1" ht="18" customHeight="1" outlineLevel="2">
      <c r="A12" s="43" t="s">
        <v>76</v>
      </c>
      <c r="B12" s="48">
        <v>3296.5</v>
      </c>
      <c r="C12" s="45">
        <v>72</v>
      </c>
      <c r="D12" s="46" t="s">
        <v>71</v>
      </c>
      <c r="E12" s="47">
        <v>0.15</v>
      </c>
      <c r="F12" s="49">
        <f aca="true" t="shared" si="0" ref="F12:F20">B12*C12*E12</f>
        <v>35602.2</v>
      </c>
    </row>
    <row r="13" spans="1:6" s="29" customFormat="1" ht="18" customHeight="1" outlineLevel="2">
      <c r="A13" s="43" t="s">
        <v>77</v>
      </c>
      <c r="B13" s="48">
        <v>3296.5</v>
      </c>
      <c r="C13" s="45">
        <v>3</v>
      </c>
      <c r="D13" s="46" t="s">
        <v>71</v>
      </c>
      <c r="E13" s="47">
        <v>3.46</v>
      </c>
      <c r="F13" s="49">
        <f t="shared" si="0"/>
        <v>34217.67</v>
      </c>
    </row>
    <row r="14" spans="1:6" s="29" customFormat="1" ht="34.5" customHeight="1" outlineLevel="2">
      <c r="A14" s="43" t="s">
        <v>78</v>
      </c>
      <c r="B14" s="48">
        <v>3.5</v>
      </c>
      <c r="C14" s="45">
        <v>139</v>
      </c>
      <c r="D14" s="46" t="s">
        <v>71</v>
      </c>
      <c r="E14" s="47">
        <v>6.69</v>
      </c>
      <c r="F14" s="49">
        <f t="shared" si="0"/>
        <v>3254.6850000000004</v>
      </c>
    </row>
    <row r="15" spans="1:6" s="29" customFormat="1" ht="20.25" customHeight="1" outlineLevel="2">
      <c r="A15" s="43" t="s">
        <v>79</v>
      </c>
      <c r="B15" s="48">
        <v>7.2</v>
      </c>
      <c r="C15" s="45">
        <v>139</v>
      </c>
      <c r="D15" s="46" t="s">
        <v>71</v>
      </c>
      <c r="E15" s="47">
        <v>0.64</v>
      </c>
      <c r="F15" s="49">
        <f t="shared" si="0"/>
        <v>640.5120000000001</v>
      </c>
    </row>
    <row r="16" spans="1:6" s="29" customFormat="1" ht="17.25" customHeight="1" outlineLevel="2">
      <c r="A16" s="43" t="s">
        <v>80</v>
      </c>
      <c r="B16" s="48">
        <f>B11*0.8</f>
        <v>1494.7200000000003</v>
      </c>
      <c r="C16" s="45">
        <v>72</v>
      </c>
      <c r="D16" s="46" t="s">
        <v>71</v>
      </c>
      <c r="E16" s="47">
        <v>0.53</v>
      </c>
      <c r="F16" s="49">
        <f t="shared" si="0"/>
        <v>57038.515200000016</v>
      </c>
    </row>
    <row r="17" spans="1:6" s="29" customFormat="1" ht="30.75" customHeight="1" outlineLevel="2">
      <c r="A17" s="43" t="s">
        <v>81</v>
      </c>
      <c r="B17" s="48">
        <v>3.5</v>
      </c>
      <c r="C17" s="45">
        <v>109</v>
      </c>
      <c r="D17" s="46" t="s">
        <v>71</v>
      </c>
      <c r="E17" s="47">
        <v>8.1</v>
      </c>
      <c r="F17" s="49">
        <f t="shared" si="0"/>
        <v>3090.15</v>
      </c>
    </row>
    <row r="18" spans="1:6" s="29" customFormat="1" ht="15.75" customHeight="1" outlineLevel="2">
      <c r="A18" s="43" t="s">
        <v>82</v>
      </c>
      <c r="B18" s="48">
        <f>B11*0.1</f>
        <v>186.84000000000003</v>
      </c>
      <c r="C18" s="45">
        <v>3</v>
      </c>
      <c r="D18" s="46" t="s">
        <v>71</v>
      </c>
      <c r="E18" s="47">
        <v>14.6</v>
      </c>
      <c r="F18" s="49">
        <f t="shared" si="0"/>
        <v>8183.5920000000015</v>
      </c>
    </row>
    <row r="19" spans="1:6" s="29" customFormat="1" ht="29.25" customHeight="1" outlineLevel="2">
      <c r="A19" s="43" t="s">
        <v>83</v>
      </c>
      <c r="B19" s="48">
        <v>7.2</v>
      </c>
      <c r="C19" s="45">
        <v>109</v>
      </c>
      <c r="D19" s="46" t="s">
        <v>71</v>
      </c>
      <c r="E19" s="47">
        <v>3.83</v>
      </c>
      <c r="F19" s="49">
        <f t="shared" si="0"/>
        <v>3005.784</v>
      </c>
    </row>
    <row r="20" spans="1:6" s="29" customFormat="1" ht="15.75" customHeight="1" outlineLevel="2">
      <c r="A20" s="43" t="s">
        <v>84</v>
      </c>
      <c r="B20" s="48">
        <f>B11*0.2</f>
        <v>373.68000000000006</v>
      </c>
      <c r="C20" s="45">
        <v>22</v>
      </c>
      <c r="D20" s="46" t="s">
        <v>71</v>
      </c>
      <c r="E20" s="47">
        <v>3</v>
      </c>
      <c r="F20" s="49">
        <f t="shared" si="0"/>
        <v>24662.880000000005</v>
      </c>
    </row>
    <row r="21" spans="1:6" s="29" customFormat="1" ht="31.5" customHeight="1" outlineLevel="1">
      <c r="A21" s="42" t="s">
        <v>118</v>
      </c>
      <c r="B21" s="48">
        <v>5619</v>
      </c>
      <c r="C21" s="45" t="s">
        <v>7</v>
      </c>
      <c r="D21" s="46" t="s">
        <v>7</v>
      </c>
      <c r="E21" s="47">
        <f>F21/B21/12</f>
        <v>0.1967135314706057</v>
      </c>
      <c r="F21" s="49">
        <f>SUM(F22:F23)</f>
        <v>13264</v>
      </c>
    </row>
    <row r="22" spans="1:6" s="29" customFormat="1" ht="19.5" customHeight="1" outlineLevel="1">
      <c r="A22" s="44" t="s">
        <v>111</v>
      </c>
      <c r="B22" s="48">
        <v>1658</v>
      </c>
      <c r="C22" s="45">
        <v>12</v>
      </c>
      <c r="D22" s="46" t="s">
        <v>7</v>
      </c>
      <c r="E22" s="47">
        <v>0.25</v>
      </c>
      <c r="F22" s="49">
        <f>B22*C22*E22</f>
        <v>4974</v>
      </c>
    </row>
    <row r="23" spans="1:6" s="29" customFormat="1" ht="18.75" customHeight="1" outlineLevel="1">
      <c r="A23" s="44" t="s">
        <v>112</v>
      </c>
      <c r="B23" s="48">
        <v>1658</v>
      </c>
      <c r="C23" s="45">
        <v>1</v>
      </c>
      <c r="D23" s="46" t="s">
        <v>7</v>
      </c>
      <c r="E23" s="47">
        <v>5</v>
      </c>
      <c r="F23" s="49">
        <f>B23*C23*E23</f>
        <v>8290</v>
      </c>
    </row>
    <row r="24" spans="1:6" s="29" customFormat="1" ht="42.75" customHeight="1" outlineLevel="1">
      <c r="A24" s="42" t="s">
        <v>119</v>
      </c>
      <c r="B24" s="48">
        <f>B8</f>
        <v>5619</v>
      </c>
      <c r="C24" s="45">
        <v>12</v>
      </c>
      <c r="D24" s="46" t="s">
        <v>7</v>
      </c>
      <c r="E24" s="47">
        <f>F24/B24/C24</f>
        <v>5.695917099721185</v>
      </c>
      <c r="F24" s="49">
        <f>SUM(F25:F45)</f>
        <v>384064.2982</v>
      </c>
    </row>
    <row r="25" spans="1:6" s="29" customFormat="1" ht="18" customHeight="1" outlineLevel="1">
      <c r="A25" s="52" t="s">
        <v>85</v>
      </c>
      <c r="B25" s="51">
        <v>1658.5</v>
      </c>
      <c r="C25" s="48" t="s">
        <v>104</v>
      </c>
      <c r="D25" s="53" t="s">
        <v>71</v>
      </c>
      <c r="E25" s="46">
        <v>3.86</v>
      </c>
      <c r="F25" s="47">
        <v>12803.62</v>
      </c>
    </row>
    <row r="26" spans="1:6" s="29" customFormat="1" ht="15.75" customHeight="1" outlineLevel="1">
      <c r="A26" s="50" t="s">
        <v>86</v>
      </c>
      <c r="B26" s="51">
        <v>1210.7</v>
      </c>
      <c r="C26" s="48" t="s">
        <v>104</v>
      </c>
      <c r="D26" s="53" t="s">
        <v>71</v>
      </c>
      <c r="E26" s="46">
        <v>3.86</v>
      </c>
      <c r="F26" s="47">
        <v>9346.604</v>
      </c>
    </row>
    <row r="27" spans="1:6" s="29" customFormat="1" ht="18" customHeight="1" outlineLevel="1">
      <c r="A27" s="50" t="s">
        <v>87</v>
      </c>
      <c r="B27" s="51">
        <v>1011.7</v>
      </c>
      <c r="C27" s="48" t="s">
        <v>104</v>
      </c>
      <c r="D27" s="53" t="s">
        <v>71</v>
      </c>
      <c r="E27" s="46">
        <v>3.86</v>
      </c>
      <c r="F27" s="47">
        <v>7810.3240000000005</v>
      </c>
    </row>
    <row r="28" spans="1:6" s="29" customFormat="1" ht="19.5" customHeight="1" outlineLevel="1">
      <c r="A28" s="50" t="s">
        <v>88</v>
      </c>
      <c r="B28" s="54">
        <v>30.72</v>
      </c>
      <c r="C28" s="48" t="s">
        <v>104</v>
      </c>
      <c r="D28" s="53" t="s">
        <v>71</v>
      </c>
      <c r="E28" s="46">
        <v>3.86</v>
      </c>
      <c r="F28" s="47">
        <v>237.15839999999997</v>
      </c>
    </row>
    <row r="29" spans="1:6" s="29" customFormat="1" ht="28.5" customHeight="1" outlineLevel="1">
      <c r="A29" s="50" t="s">
        <v>89</v>
      </c>
      <c r="B29" s="51">
        <v>1658.5</v>
      </c>
      <c r="C29" s="48" t="s">
        <v>105</v>
      </c>
      <c r="D29" s="53" t="s">
        <v>71</v>
      </c>
      <c r="E29" s="46">
        <v>42.27</v>
      </c>
      <c r="F29" s="47">
        <v>23368.265000000003</v>
      </c>
    </row>
    <row r="30" spans="1:6" s="29" customFormat="1" ht="33.75" customHeight="1" outlineLevel="1">
      <c r="A30" s="52" t="s">
        <v>90</v>
      </c>
      <c r="B30" s="51">
        <v>30.72</v>
      </c>
      <c r="C30" s="48" t="s">
        <v>105</v>
      </c>
      <c r="D30" s="53" t="s">
        <v>71</v>
      </c>
      <c r="E30" s="46">
        <v>42.27</v>
      </c>
      <c r="F30" s="47">
        <v>2597.0688</v>
      </c>
    </row>
    <row r="31" spans="1:6" s="29" customFormat="1" ht="29.25" customHeight="1" outlineLevel="1">
      <c r="A31" s="50" t="s">
        <v>91</v>
      </c>
      <c r="B31" s="51">
        <v>8</v>
      </c>
      <c r="C31" s="48" t="s">
        <v>105</v>
      </c>
      <c r="D31" s="53" t="s">
        <v>106</v>
      </c>
      <c r="E31" s="46">
        <v>203.93</v>
      </c>
      <c r="F31" s="47">
        <v>8157.2</v>
      </c>
    </row>
    <row r="32" spans="1:6" s="29" customFormat="1" ht="21" customHeight="1" outlineLevel="1">
      <c r="A32" s="50" t="s">
        <v>92</v>
      </c>
      <c r="B32" s="51">
        <v>8</v>
      </c>
      <c r="C32" s="48" t="s">
        <v>107</v>
      </c>
      <c r="D32" s="53" t="s">
        <v>106</v>
      </c>
      <c r="E32" s="46">
        <v>296.66</v>
      </c>
      <c r="F32" s="47">
        <v>2373.28</v>
      </c>
    </row>
    <row r="33" spans="1:6" s="29" customFormat="1" ht="18" customHeight="1" outlineLevel="1">
      <c r="A33" s="50" t="s">
        <v>93</v>
      </c>
      <c r="B33" s="51">
        <v>8</v>
      </c>
      <c r="C33" s="48" t="s">
        <v>107</v>
      </c>
      <c r="D33" s="53" t="s">
        <v>106</v>
      </c>
      <c r="E33" s="46">
        <v>85.53</v>
      </c>
      <c r="F33" s="47">
        <v>684.24</v>
      </c>
    </row>
    <row r="34" spans="1:6" s="29" customFormat="1" ht="20.25" customHeight="1" outlineLevel="1">
      <c r="A34" s="50" t="s">
        <v>94</v>
      </c>
      <c r="B34" s="51">
        <v>3.1</v>
      </c>
      <c r="C34" s="48" t="s">
        <v>107</v>
      </c>
      <c r="D34" s="53" t="s">
        <v>71</v>
      </c>
      <c r="E34" s="46">
        <v>806.87</v>
      </c>
      <c r="F34" s="47">
        <v>2904.732</v>
      </c>
    </row>
    <row r="35" spans="1:6" s="29" customFormat="1" ht="23.25" customHeight="1" outlineLevel="1">
      <c r="A35" s="50" t="s">
        <v>95</v>
      </c>
      <c r="B35" s="54">
        <v>3.1</v>
      </c>
      <c r="C35" s="48" t="s">
        <v>107</v>
      </c>
      <c r="D35" s="53" t="s">
        <v>71</v>
      </c>
      <c r="E35" s="46">
        <v>127.03</v>
      </c>
      <c r="F35" s="47">
        <v>457.308</v>
      </c>
    </row>
    <row r="36" spans="1:6" s="29" customFormat="1" ht="33.75" customHeight="1" outlineLevel="1">
      <c r="A36" s="50" t="s">
        <v>96</v>
      </c>
      <c r="B36" s="51">
        <v>1209</v>
      </c>
      <c r="C36" s="48" t="s">
        <v>108</v>
      </c>
      <c r="D36" s="53" t="s">
        <v>71</v>
      </c>
      <c r="E36" s="46">
        <v>1.62</v>
      </c>
      <c r="F36" s="47">
        <v>203692.32</v>
      </c>
    </row>
    <row r="37" spans="1:6" s="29" customFormat="1" ht="19.5" customHeight="1" outlineLevel="1">
      <c r="A37" s="52" t="s">
        <v>97</v>
      </c>
      <c r="B37" s="51">
        <v>5089.9</v>
      </c>
      <c r="C37" s="48" t="s">
        <v>104</v>
      </c>
      <c r="D37" s="53" t="s">
        <v>71</v>
      </c>
      <c r="E37" s="46">
        <v>1.62</v>
      </c>
      <c r="F37" s="47">
        <v>16491.276</v>
      </c>
    </row>
    <row r="38" spans="1:6" s="29" customFormat="1" ht="21" customHeight="1" outlineLevel="1">
      <c r="A38" s="50" t="s">
        <v>98</v>
      </c>
      <c r="B38" s="51">
        <v>2</v>
      </c>
      <c r="C38" s="48" t="s">
        <v>107</v>
      </c>
      <c r="D38" s="53" t="s">
        <v>106</v>
      </c>
      <c r="E38" s="46">
        <v>235.56</v>
      </c>
      <c r="F38" s="47">
        <v>235.56</v>
      </c>
    </row>
    <row r="39" spans="1:6" s="29" customFormat="1" ht="18" customHeight="1" outlineLevel="1">
      <c r="A39" s="50" t="s">
        <v>99</v>
      </c>
      <c r="B39" s="51">
        <v>3</v>
      </c>
      <c r="C39" s="48" t="s">
        <v>107</v>
      </c>
      <c r="D39" s="53" t="s">
        <v>106</v>
      </c>
      <c r="E39" s="46">
        <v>502.34</v>
      </c>
      <c r="F39" s="47">
        <v>1507.02</v>
      </c>
    </row>
    <row r="40" spans="1:6" s="29" customFormat="1" ht="21" customHeight="1" outlineLevel="1">
      <c r="A40" s="50" t="s">
        <v>152</v>
      </c>
      <c r="B40" s="51">
        <v>4.5</v>
      </c>
      <c r="C40" s="48" t="s">
        <v>107</v>
      </c>
      <c r="D40" s="53" t="s">
        <v>71</v>
      </c>
      <c r="E40" s="46">
        <v>246.3</v>
      </c>
      <c r="F40" s="47">
        <v>1108.35</v>
      </c>
    </row>
    <row r="41" spans="1:6" s="29" customFormat="1" ht="23.25" customHeight="1" outlineLevel="1">
      <c r="A41" s="52" t="s">
        <v>100</v>
      </c>
      <c r="B41" s="51">
        <v>1512</v>
      </c>
      <c r="C41" s="48" t="s">
        <v>109</v>
      </c>
      <c r="D41" s="53" t="s">
        <v>110</v>
      </c>
      <c r="E41" s="46">
        <v>8.67</v>
      </c>
      <c r="F41" s="47">
        <v>1456.56</v>
      </c>
    </row>
    <row r="42" spans="1:6" s="29" customFormat="1" ht="34.5" customHeight="1" outlineLevel="1">
      <c r="A42" s="50" t="s">
        <v>153</v>
      </c>
      <c r="B42" s="51">
        <v>30</v>
      </c>
      <c r="C42" s="48" t="s">
        <v>107</v>
      </c>
      <c r="D42" s="53" t="s">
        <v>71</v>
      </c>
      <c r="E42" s="46">
        <v>379.38</v>
      </c>
      <c r="F42" s="47">
        <f>B42*E42</f>
        <v>11381.4</v>
      </c>
    </row>
    <row r="43" spans="1:6" s="29" customFormat="1" ht="34.5" customHeight="1" outlineLevel="1">
      <c r="A43" s="50" t="s">
        <v>101</v>
      </c>
      <c r="B43" s="51">
        <v>4</v>
      </c>
      <c r="C43" s="48" t="s">
        <v>107</v>
      </c>
      <c r="D43" s="53" t="s">
        <v>106</v>
      </c>
      <c r="E43" s="46">
        <v>636.1</v>
      </c>
      <c r="F43" s="47">
        <f>B43*E43</f>
        <v>2544.4</v>
      </c>
    </row>
    <row r="44" spans="1:6" s="29" customFormat="1" ht="48" customHeight="1" outlineLevel="1">
      <c r="A44" s="50" t="s">
        <v>102</v>
      </c>
      <c r="B44" s="51">
        <v>5</v>
      </c>
      <c r="C44" s="48" t="s">
        <v>107</v>
      </c>
      <c r="D44" s="53" t="s">
        <v>71</v>
      </c>
      <c r="E44" s="46">
        <v>13136.88</v>
      </c>
      <c r="F44" s="47">
        <f>B44*E44</f>
        <v>65684.4</v>
      </c>
    </row>
    <row r="45" spans="1:6" s="29" customFormat="1" ht="44.25" customHeight="1" outlineLevel="1">
      <c r="A45" s="50" t="s">
        <v>103</v>
      </c>
      <c r="B45" s="51">
        <v>7.4</v>
      </c>
      <c r="C45" s="48" t="s">
        <v>107</v>
      </c>
      <c r="D45" s="53" t="s">
        <v>71</v>
      </c>
      <c r="E45" s="46">
        <v>1246.38</v>
      </c>
      <c r="F45" s="47">
        <f>B45*E45</f>
        <v>9223.212000000001</v>
      </c>
    </row>
    <row r="46" spans="1:6" s="29" customFormat="1" ht="31.5" customHeight="1" outlineLevel="1">
      <c r="A46" s="42" t="s">
        <v>120</v>
      </c>
      <c r="B46" s="30">
        <f>B8</f>
        <v>5619</v>
      </c>
      <c r="C46" s="56">
        <v>12</v>
      </c>
      <c r="D46" s="31" t="s">
        <v>24</v>
      </c>
      <c r="E46" s="32">
        <v>0.06</v>
      </c>
      <c r="F46" s="33">
        <f>B46*C46*E46</f>
        <v>4045.68</v>
      </c>
    </row>
    <row r="47" spans="1:6" s="27" customFormat="1" ht="48" customHeight="1">
      <c r="A47" s="22" t="s">
        <v>121</v>
      </c>
      <c r="B47" s="23">
        <f>B8</f>
        <v>5619</v>
      </c>
      <c r="C47" s="55">
        <v>12</v>
      </c>
      <c r="D47" s="24" t="s">
        <v>7</v>
      </c>
      <c r="E47" s="25">
        <f>SUM(E48,E55)</f>
        <v>4.939308002610192</v>
      </c>
      <c r="F47" s="57">
        <f>SUM(F48,F55)</f>
        <v>333040.95999999996</v>
      </c>
    </row>
    <row r="48" spans="1:6" s="28" customFormat="1" ht="39" customHeight="1">
      <c r="A48" s="42" t="s">
        <v>122</v>
      </c>
      <c r="B48" s="48">
        <f>B47</f>
        <v>5619</v>
      </c>
      <c r="C48" s="45">
        <v>12</v>
      </c>
      <c r="D48" s="46" t="s">
        <v>7</v>
      </c>
      <c r="E48" s="47">
        <v>0.62</v>
      </c>
      <c r="F48" s="49">
        <f>SUM(F49:F54)</f>
        <v>41798.659999999996</v>
      </c>
    </row>
    <row r="49" spans="1:6" s="28" customFormat="1" ht="31.5" customHeight="1">
      <c r="A49" s="50" t="s">
        <v>124</v>
      </c>
      <c r="B49" s="51">
        <v>40</v>
      </c>
      <c r="C49" s="45" t="s">
        <v>125</v>
      </c>
      <c r="D49" s="46" t="s">
        <v>106</v>
      </c>
      <c r="E49" s="47">
        <v>33.62</v>
      </c>
      <c r="F49" s="49">
        <v>16137.6</v>
      </c>
    </row>
    <row r="50" spans="1:6" s="28" customFormat="1" ht="21.75" customHeight="1">
      <c r="A50" s="50" t="s">
        <v>126</v>
      </c>
      <c r="B50" s="51">
        <v>2</v>
      </c>
      <c r="C50" s="45" t="s">
        <v>125</v>
      </c>
      <c r="D50" s="46" t="s">
        <v>106</v>
      </c>
      <c r="E50" s="47">
        <v>187.18</v>
      </c>
      <c r="F50" s="49">
        <v>4492.32</v>
      </c>
    </row>
    <row r="51" spans="1:6" s="28" customFormat="1" ht="29.25" customHeight="1">
      <c r="A51" s="50" t="s">
        <v>127</v>
      </c>
      <c r="B51" s="51">
        <v>40</v>
      </c>
      <c r="C51" s="45" t="s">
        <v>107</v>
      </c>
      <c r="D51" s="46" t="s">
        <v>106</v>
      </c>
      <c r="E51" s="47">
        <v>452</v>
      </c>
      <c r="F51" s="49">
        <v>4520</v>
      </c>
    </row>
    <row r="52" spans="1:6" s="28" customFormat="1" ht="21.75" customHeight="1">
      <c r="A52" s="50" t="s">
        <v>128</v>
      </c>
      <c r="B52" s="51">
        <v>2</v>
      </c>
      <c r="C52" s="45" t="s">
        <v>107</v>
      </c>
      <c r="D52" s="46" t="s">
        <v>106</v>
      </c>
      <c r="E52" s="47">
        <v>2084.78</v>
      </c>
      <c r="F52" s="49">
        <v>2084.78</v>
      </c>
    </row>
    <row r="53" spans="1:6" s="28" customFormat="1" ht="21.75" customHeight="1">
      <c r="A53" s="50" t="s">
        <v>129</v>
      </c>
      <c r="B53" s="51">
        <v>1</v>
      </c>
      <c r="C53" s="45" t="s">
        <v>130</v>
      </c>
      <c r="D53" s="46" t="s">
        <v>131</v>
      </c>
      <c r="E53" s="46">
        <v>0</v>
      </c>
      <c r="F53" s="47">
        <v>0</v>
      </c>
    </row>
    <row r="54" spans="1:6" s="28" customFormat="1" ht="31.5" customHeight="1">
      <c r="A54" s="50" t="s">
        <v>132</v>
      </c>
      <c r="B54" s="51">
        <v>1</v>
      </c>
      <c r="C54" s="45" t="s">
        <v>133</v>
      </c>
      <c r="D54" s="46" t="s">
        <v>131</v>
      </c>
      <c r="E54" s="46">
        <v>14563.96</v>
      </c>
      <c r="F54" s="47">
        <v>14563.96</v>
      </c>
    </row>
    <row r="55" spans="1:6" s="28" customFormat="1" ht="45.75" customHeight="1">
      <c r="A55" s="42" t="s">
        <v>123</v>
      </c>
      <c r="B55" s="48">
        <f>B47</f>
        <v>5619</v>
      </c>
      <c r="C55" s="45">
        <v>12</v>
      </c>
      <c r="D55" s="46" t="s">
        <v>7</v>
      </c>
      <c r="E55" s="47">
        <f>F55/B55/C55</f>
        <v>4.3193080026101915</v>
      </c>
      <c r="F55" s="49">
        <f>SUM(F56:F66)</f>
        <v>291242.3</v>
      </c>
    </row>
    <row r="56" spans="1:6" s="28" customFormat="1" ht="27.75" customHeight="1">
      <c r="A56" s="50" t="s">
        <v>134</v>
      </c>
      <c r="B56" s="48">
        <v>700</v>
      </c>
      <c r="C56" s="45" t="s">
        <v>107</v>
      </c>
      <c r="D56" s="46" t="s">
        <v>135</v>
      </c>
      <c r="E56" s="47">
        <v>23.3</v>
      </c>
      <c r="F56" s="49">
        <v>16310</v>
      </c>
    </row>
    <row r="57" spans="1:6" s="28" customFormat="1" ht="16.5" customHeight="1">
      <c r="A57" s="50" t="s">
        <v>136</v>
      </c>
      <c r="B57" s="48">
        <v>700</v>
      </c>
      <c r="C57" s="45" t="s">
        <v>107</v>
      </c>
      <c r="D57" s="46" t="s">
        <v>110</v>
      </c>
      <c r="E57" s="47">
        <v>86.72</v>
      </c>
      <c r="F57" s="49">
        <v>60704</v>
      </c>
    </row>
    <row r="58" spans="1:6" s="28" customFormat="1" ht="16.5" customHeight="1">
      <c r="A58" s="50" t="s">
        <v>137</v>
      </c>
      <c r="B58" s="48">
        <v>29074</v>
      </c>
      <c r="C58" s="45" t="s">
        <v>107</v>
      </c>
      <c r="D58" s="46" t="s">
        <v>138</v>
      </c>
      <c r="E58" s="47">
        <v>0.31</v>
      </c>
      <c r="F58" s="49">
        <v>9012.94</v>
      </c>
    </row>
    <row r="59" spans="1:6" s="28" customFormat="1" ht="16.5" customHeight="1">
      <c r="A59" s="50" t="s">
        <v>139</v>
      </c>
      <c r="B59" s="48">
        <v>4</v>
      </c>
      <c r="C59" s="45" t="s">
        <v>107</v>
      </c>
      <c r="D59" s="46" t="s">
        <v>140</v>
      </c>
      <c r="E59" s="47">
        <v>664.9</v>
      </c>
      <c r="F59" s="49">
        <v>2659.6</v>
      </c>
    </row>
    <row r="60" spans="1:6" s="28" customFormat="1" ht="31.5" customHeight="1">
      <c r="A60" s="50" t="s">
        <v>141</v>
      </c>
      <c r="B60" s="48">
        <v>1210.7</v>
      </c>
      <c r="C60" s="45" t="s">
        <v>142</v>
      </c>
      <c r="D60" s="46" t="s">
        <v>71</v>
      </c>
      <c r="E60" s="47">
        <v>1.27</v>
      </c>
      <c r="F60" s="49">
        <v>79954.628</v>
      </c>
    </row>
    <row r="61" spans="1:6" s="28" customFormat="1" ht="17.25" customHeight="1">
      <c r="A61" s="50" t="s">
        <v>151</v>
      </c>
      <c r="B61" s="48">
        <v>1</v>
      </c>
      <c r="C61" s="45" t="s">
        <v>107</v>
      </c>
      <c r="D61" s="46" t="s">
        <v>106</v>
      </c>
      <c r="E61" s="47">
        <v>385.68</v>
      </c>
      <c r="F61" s="49">
        <v>385.68</v>
      </c>
    </row>
    <row r="62" spans="1:6" s="28" customFormat="1" ht="31.5" customHeight="1">
      <c r="A62" s="50" t="s">
        <v>143</v>
      </c>
      <c r="B62" s="48">
        <v>21.6</v>
      </c>
      <c r="C62" s="45" t="s">
        <v>107</v>
      </c>
      <c r="D62" s="46" t="s">
        <v>106</v>
      </c>
      <c r="E62" s="47">
        <v>221.41</v>
      </c>
      <c r="F62" s="49">
        <v>4871.02</v>
      </c>
    </row>
    <row r="63" spans="1:6" s="28" customFormat="1" ht="30.75" customHeight="1">
      <c r="A63" s="50" t="s">
        <v>144</v>
      </c>
      <c r="B63" s="48">
        <v>1658.5</v>
      </c>
      <c r="C63" s="45" t="s">
        <v>145</v>
      </c>
      <c r="D63" s="46" t="s">
        <v>71</v>
      </c>
      <c r="E63" s="47">
        <v>1.27</v>
      </c>
      <c r="F63" s="49">
        <v>6318.885</v>
      </c>
    </row>
    <row r="64" spans="1:6" s="28" customFormat="1" ht="31.5" customHeight="1">
      <c r="A64" s="50" t="s">
        <v>146</v>
      </c>
      <c r="B64" s="48">
        <v>180</v>
      </c>
      <c r="C64" s="45" t="s">
        <v>107</v>
      </c>
      <c r="D64" s="46" t="s">
        <v>110</v>
      </c>
      <c r="E64" s="47">
        <v>129.18</v>
      </c>
      <c r="F64" s="49">
        <v>23252.4</v>
      </c>
    </row>
    <row r="65" spans="1:6" s="28" customFormat="1" ht="34.5" customHeight="1">
      <c r="A65" s="50" t="s">
        <v>147</v>
      </c>
      <c r="B65" s="48">
        <v>180</v>
      </c>
      <c r="C65" s="45" t="s">
        <v>107</v>
      </c>
      <c r="D65" s="46" t="s">
        <v>148</v>
      </c>
      <c r="E65" s="47">
        <v>186.22</v>
      </c>
      <c r="F65" s="49">
        <v>33519.6</v>
      </c>
    </row>
    <row r="66" spans="1:6" s="28" customFormat="1" ht="31.5" customHeight="1">
      <c r="A66" s="50" t="s">
        <v>149</v>
      </c>
      <c r="B66" s="48">
        <v>1</v>
      </c>
      <c r="C66" s="45" t="s">
        <v>150</v>
      </c>
      <c r="D66" s="46" t="s">
        <v>131</v>
      </c>
      <c r="E66" s="47">
        <v>54253.547</v>
      </c>
      <c r="F66" s="49">
        <v>54253.547</v>
      </c>
    </row>
    <row r="67" spans="1:6" s="27" customFormat="1" ht="18" customHeight="1">
      <c r="A67" s="39" t="s">
        <v>72</v>
      </c>
      <c r="B67" s="40"/>
      <c r="C67" s="40"/>
      <c r="D67" s="41"/>
      <c r="E67" s="25">
        <f>E8+E47</f>
        <v>15.476820347630067</v>
      </c>
      <c r="F67" s="34">
        <f>F8+F47</f>
        <v>1043564.3424000001</v>
      </c>
    </row>
    <row r="68" spans="1:6" ht="15">
      <c r="A68" s="35"/>
      <c r="B68" s="36"/>
      <c r="C68" s="36"/>
      <c r="D68" s="36"/>
      <c r="E68" s="36"/>
      <c r="F68" s="36"/>
    </row>
    <row r="70" spans="1:5" ht="15">
      <c r="A70" s="18" t="s">
        <v>73</v>
      </c>
      <c r="B70" s="37"/>
      <c r="C70" s="19" t="s">
        <v>74</v>
      </c>
      <c r="E70" s="38"/>
    </row>
  </sheetData>
  <sheetProtection/>
  <mergeCells count="3">
    <mergeCell ref="A1:F1"/>
    <mergeCell ref="A2:F2"/>
    <mergeCell ref="A3:F3"/>
  </mergeCells>
  <printOptions/>
  <pageMargins left="0.44" right="0.23" top="0.47" bottom="0.54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2020-03-26T09:56:38Z</cp:lastPrinted>
  <dcterms:created xsi:type="dcterms:W3CDTF">2018-04-02T07:45:01Z</dcterms:created>
  <dcterms:modified xsi:type="dcterms:W3CDTF">2020-03-29T08:37:04Z</dcterms:modified>
  <cp:category/>
  <cp:version/>
  <cp:contentType/>
  <cp:contentStatus/>
</cp:coreProperties>
</file>